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<sst xmlns="http://schemas.openxmlformats.org/spreadsheetml/2006/main" count="129" uniqueCount="73">
  <si>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Enny</t>
  </si>
  <si>
    <t>Camaro</t>
  </si>
  <si>
    <t>Ajka</t>
  </si>
  <si>
    <t>Bard</t>
  </si>
  <si>
    <t>Avelle</t>
  </si>
  <si>
    <t>Jaspis</t>
  </si>
  <si>
    <t>Clever Canis</t>
  </si>
  <si>
    <t>Urgo</t>
  </si>
  <si>
    <t>Flash</t>
  </si>
  <si>
    <t>Queen Daggi</t>
  </si>
  <si>
    <t>Archie</t>
  </si>
  <si>
    <t>Endless Love</t>
  </si>
  <si>
    <t>Winning Star</t>
  </si>
  <si>
    <t>Greg</t>
  </si>
  <si>
    <t>Cowboy</t>
  </si>
  <si>
    <t>Celkem</t>
  </si>
  <si>
    <t>ZMMP</t>
  </si>
  <si>
    <t>ZMP1</t>
  </si>
  <si>
    <t>ZMP2</t>
  </si>
  <si>
    <t>Psovod</t>
  </si>
  <si>
    <t>Pes</t>
  </si>
  <si>
    <t>Kategorie</t>
  </si>
  <si>
    <t>Body na závodě</t>
  </si>
  <si>
    <t>Průběžné pořadí</t>
  </si>
  <si>
    <t>Rozhodčí</t>
  </si>
  <si>
    <t>Pardubice 28.4.</t>
  </si>
  <si>
    <t>Psovodi neregistrování do Ligy (pouze pro ilustraci)</t>
  </si>
  <si>
    <t>L.Nergl</t>
  </si>
  <si>
    <t>D. Sýkorová</t>
  </si>
  <si>
    <t>T. Šamánková</t>
  </si>
  <si>
    <t>M. Pekárková</t>
  </si>
  <si>
    <t>A. Kutíková</t>
  </si>
  <si>
    <t>H. Češková</t>
  </si>
  <si>
    <t>F. Vanžura ml.</t>
  </si>
  <si>
    <t>J. Strouhal</t>
  </si>
  <si>
    <t>F. Vanžura st.</t>
  </si>
  <si>
    <t>Z. Rozová</t>
  </si>
  <si>
    <t>J. Kubricht</t>
  </si>
  <si>
    <t>A. Zelinková</t>
  </si>
  <si>
    <t>V. Pálková</t>
  </si>
  <si>
    <t>A. Zítková</t>
  </si>
  <si>
    <t>A. Kučerová</t>
  </si>
  <si>
    <t>Přepočet na 100 b.</t>
  </si>
  <si>
    <t>Průměný bodový zisk</t>
  </si>
  <si>
    <t>Bonus za účasti</t>
  </si>
  <si>
    <t>Bonus za obtížnost</t>
  </si>
  <si>
    <t>Chlumec n. C. 16.6.</t>
  </si>
  <si>
    <t>MR Podlešín 8.-9.9.</t>
  </si>
  <si>
    <t>ZMP3</t>
  </si>
  <si>
    <t>ZMPO</t>
  </si>
  <si>
    <t>ZMP3, ZMPO</t>
  </si>
  <si>
    <t>Š. Pravdová</t>
  </si>
  <si>
    <t>Ozzák</t>
  </si>
  <si>
    <t>P. Nováková</t>
  </si>
  <si>
    <t>Lucky Boy</t>
  </si>
  <si>
    <t>R. Voldánová</t>
  </si>
  <si>
    <t>Fresh Flora</t>
  </si>
  <si>
    <t>R. Nováková</t>
  </si>
  <si>
    <t>Joy</t>
  </si>
  <si>
    <t>L. Mašatová</t>
  </si>
  <si>
    <t>ZMP2, ZMPO</t>
  </si>
  <si>
    <t>ZMP1, ZMPO</t>
  </si>
  <si>
    <t>Dračice</t>
  </si>
  <si>
    <t>Rebel Amis</t>
  </si>
  <si>
    <t>B. Kyselová</t>
  </si>
  <si>
    <t>Ája</t>
  </si>
  <si>
    <t>Beky</t>
  </si>
  <si>
    <t>Česká Skalice 13.5.</t>
  </si>
  <si>
    <t>B</t>
  </si>
  <si>
    <t>Častolovice 28.9. - stopy</t>
  </si>
  <si>
    <t>Gaia Messiah</t>
  </si>
  <si>
    <t>Bojovnice</t>
  </si>
  <si>
    <t>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</si>
</sst>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2.8515625" style="0" customWidth="1"/>
    <col min="2" max="2" width="12.28125" style="0" customWidth="1"/>
  </cols>
  <sheetData>
    <row r="1" spans="1:22" ht="15" customHeight="1">
      <c r="A1" s="62" t="s">
        <v>19</v>
      </c>
      <c r="B1" s="64" t="s">
        <v>20</v>
      </c>
      <c r="C1" s="57" t="s">
        <v>25</v>
      </c>
      <c r="D1" s="58"/>
      <c r="E1" s="59"/>
      <c r="F1" s="57" t="s">
        <v>67</v>
      </c>
      <c r="G1" s="58"/>
      <c r="H1" s="59"/>
      <c r="I1" s="57" t="s">
        <v>46</v>
      </c>
      <c r="J1" s="58"/>
      <c r="K1" s="59"/>
      <c r="L1" s="57" t="s">
        <v>47</v>
      </c>
      <c r="M1" s="58"/>
      <c r="N1" s="59"/>
      <c r="O1" s="57" t="s">
        <v>69</v>
      </c>
      <c r="P1" s="58"/>
      <c r="Q1" s="59"/>
      <c r="R1" s="66" t="s">
        <v>43</v>
      </c>
      <c r="S1" s="55" t="s">
        <v>44</v>
      </c>
      <c r="T1" s="55" t="s">
        <v>45</v>
      </c>
      <c r="U1" s="55" t="s">
        <v>15</v>
      </c>
      <c r="V1" s="60" t="s">
        <v>23</v>
      </c>
    </row>
    <row r="2" spans="1:22" ht="29.25" customHeight="1">
      <c r="A2" s="63"/>
      <c r="B2" s="65"/>
      <c r="C2" s="21" t="s">
        <v>21</v>
      </c>
      <c r="D2" s="7" t="s">
        <v>22</v>
      </c>
      <c r="E2" s="22" t="s">
        <v>42</v>
      </c>
      <c r="F2" s="21" t="s">
        <v>21</v>
      </c>
      <c r="G2" s="7" t="s">
        <v>22</v>
      </c>
      <c r="H2" s="22" t="s">
        <v>42</v>
      </c>
      <c r="I2" s="21" t="s">
        <v>21</v>
      </c>
      <c r="J2" s="7" t="s">
        <v>22</v>
      </c>
      <c r="K2" s="22" t="s">
        <v>42</v>
      </c>
      <c r="L2" s="21" t="s">
        <v>21</v>
      </c>
      <c r="M2" s="7" t="s">
        <v>22</v>
      </c>
      <c r="N2" s="22" t="s">
        <v>42</v>
      </c>
      <c r="O2" s="21" t="s">
        <v>21</v>
      </c>
      <c r="P2" s="7" t="s">
        <v>22</v>
      </c>
      <c r="Q2" s="22" t="s">
        <v>42</v>
      </c>
      <c r="R2" s="67"/>
      <c r="S2" s="56"/>
      <c r="T2" s="56"/>
      <c r="U2" s="56"/>
      <c r="V2" s="61"/>
    </row>
    <row r="3" spans="1:22" ht="12.75">
      <c r="A3" s="12" t="s">
        <v>27</v>
      </c>
      <c r="B3" s="19" t="s">
        <v>0</v>
      </c>
      <c r="C3" s="23" t="s">
        <v>16</v>
      </c>
      <c r="D3" s="2">
        <v>128</v>
      </c>
      <c r="E3" s="24">
        <f>D3/1.5</f>
        <v>85.33333333333333</v>
      </c>
      <c r="F3" s="23"/>
      <c r="G3" s="2"/>
      <c r="H3" s="24"/>
      <c r="I3" s="23" t="s">
        <v>16</v>
      </c>
      <c r="J3" s="2">
        <v>126</v>
      </c>
      <c r="K3" s="24">
        <f aca="true" t="shared" si="0" ref="K3:K8">J3/1.5</f>
        <v>84</v>
      </c>
      <c r="L3" s="23" t="s">
        <v>16</v>
      </c>
      <c r="M3" s="2">
        <v>134</v>
      </c>
      <c r="N3" s="24">
        <f>M3/1.5</f>
        <v>89.33333333333333</v>
      </c>
      <c r="O3" s="23"/>
      <c r="P3" s="2"/>
      <c r="Q3" s="24"/>
      <c r="R3" s="28">
        <f>AVERAGE(E3,K3,N3)</f>
        <v>86.22222222222221</v>
      </c>
      <c r="S3" s="3">
        <v>6</v>
      </c>
      <c r="T3" s="3"/>
      <c r="U3" s="10">
        <f>SUM(R3:T3)</f>
        <v>92.22222222222221</v>
      </c>
      <c r="V3" s="13">
        <v>7</v>
      </c>
    </row>
    <row r="4" spans="1:22" ht="12.75">
      <c r="A4" s="12" t="s">
        <v>27</v>
      </c>
      <c r="B4" s="19" t="s">
        <v>1</v>
      </c>
      <c r="C4" s="23"/>
      <c r="D4" s="2"/>
      <c r="E4" s="24"/>
      <c r="F4" s="23"/>
      <c r="G4" s="2"/>
      <c r="H4" s="24"/>
      <c r="I4" s="23" t="s">
        <v>16</v>
      </c>
      <c r="J4" s="2">
        <v>103</v>
      </c>
      <c r="K4" s="24">
        <f t="shared" si="0"/>
        <v>68.66666666666667</v>
      </c>
      <c r="L4" s="23" t="s">
        <v>16</v>
      </c>
      <c r="M4" s="2">
        <v>84</v>
      </c>
      <c r="N4" s="24">
        <f>M4/1.5</f>
        <v>56</v>
      </c>
      <c r="O4" s="23"/>
      <c r="P4" s="2"/>
      <c r="Q4" s="24"/>
      <c r="R4" s="28">
        <f>AVERAGE(K4,N4)</f>
        <v>62.333333333333336</v>
      </c>
      <c r="S4" s="3">
        <v>4</v>
      </c>
      <c r="T4" s="3"/>
      <c r="U4" s="10">
        <f aca="true" t="shared" si="1" ref="U4:U28">SUM(R4:T4)</f>
        <v>66.33333333333334</v>
      </c>
      <c r="V4" s="13">
        <v>16</v>
      </c>
    </row>
    <row r="5" spans="1:22" ht="12.75">
      <c r="A5" s="12" t="s">
        <v>28</v>
      </c>
      <c r="B5" s="19" t="s">
        <v>2</v>
      </c>
      <c r="C5" s="23" t="s">
        <v>16</v>
      </c>
      <c r="D5" s="2">
        <v>117</v>
      </c>
      <c r="E5" s="24">
        <f>D5/1.5</f>
        <v>78</v>
      </c>
      <c r="F5" s="23"/>
      <c r="G5" s="2"/>
      <c r="H5" s="24"/>
      <c r="I5" s="23"/>
      <c r="J5" s="2"/>
      <c r="K5" s="24"/>
      <c r="L5" s="23" t="s">
        <v>16</v>
      </c>
      <c r="M5" s="2">
        <v>122</v>
      </c>
      <c r="N5" s="24">
        <f>M5/1.5</f>
        <v>81.33333333333333</v>
      </c>
      <c r="O5" s="23"/>
      <c r="P5" s="2"/>
      <c r="Q5" s="24"/>
      <c r="R5" s="28">
        <f>AVERAGE(E5,N5)</f>
        <v>79.66666666666666</v>
      </c>
      <c r="S5" s="3">
        <v>4</v>
      </c>
      <c r="T5" s="3"/>
      <c r="U5" s="10">
        <f t="shared" si="1"/>
        <v>83.66666666666666</v>
      </c>
      <c r="V5" s="13">
        <v>10</v>
      </c>
    </row>
    <row r="6" spans="1:22" ht="12.75">
      <c r="A6" s="12" t="s">
        <v>29</v>
      </c>
      <c r="B6" s="19" t="s">
        <v>3</v>
      </c>
      <c r="C6" s="23" t="s">
        <v>16</v>
      </c>
      <c r="D6" s="2">
        <v>71</v>
      </c>
      <c r="E6" s="24">
        <f>D6/1.5</f>
        <v>47.333333333333336</v>
      </c>
      <c r="F6" s="23"/>
      <c r="G6" s="2"/>
      <c r="H6" s="24"/>
      <c r="I6" s="23"/>
      <c r="J6" s="2"/>
      <c r="K6" s="24"/>
      <c r="L6" s="23"/>
      <c r="M6" s="2"/>
      <c r="N6" s="24"/>
      <c r="O6" s="23"/>
      <c r="P6" s="2"/>
      <c r="Q6" s="24"/>
      <c r="R6" s="28">
        <f>E6</f>
        <v>47.333333333333336</v>
      </c>
      <c r="S6" s="3">
        <v>2</v>
      </c>
      <c r="T6" s="3"/>
      <c r="U6" s="10">
        <f t="shared" si="1"/>
        <v>49.333333333333336</v>
      </c>
      <c r="V6" s="13">
        <v>19</v>
      </c>
    </row>
    <row r="7" spans="1:22" ht="12.75">
      <c r="A7" s="12" t="s">
        <v>30</v>
      </c>
      <c r="B7" s="19" t="s">
        <v>4</v>
      </c>
      <c r="C7" s="23"/>
      <c r="D7" s="2"/>
      <c r="E7" s="24"/>
      <c r="F7" s="23"/>
      <c r="G7" s="2"/>
      <c r="H7" s="24"/>
      <c r="I7" s="23" t="s">
        <v>16</v>
      </c>
      <c r="J7" s="2">
        <v>123</v>
      </c>
      <c r="K7" s="24">
        <f t="shared" si="0"/>
        <v>82</v>
      </c>
      <c r="L7" s="23" t="s">
        <v>17</v>
      </c>
      <c r="M7" s="2">
        <v>184</v>
      </c>
      <c r="N7" s="24">
        <f>M7/3</f>
        <v>61.333333333333336</v>
      </c>
      <c r="O7" s="23"/>
      <c r="P7" s="2"/>
      <c r="Q7" s="24"/>
      <c r="R7" s="28">
        <f>AVERAGE(K7,N7)</f>
        <v>71.66666666666667</v>
      </c>
      <c r="S7" s="3">
        <v>4</v>
      </c>
      <c r="T7" s="3">
        <v>2</v>
      </c>
      <c r="U7" s="10">
        <f t="shared" si="1"/>
        <v>77.66666666666667</v>
      </c>
      <c r="V7" s="13">
        <v>13</v>
      </c>
    </row>
    <row r="8" spans="1:22" ht="12.75">
      <c r="A8" s="12" t="s">
        <v>31</v>
      </c>
      <c r="B8" s="19" t="s">
        <v>5</v>
      </c>
      <c r="C8" s="23"/>
      <c r="D8" s="2"/>
      <c r="E8" s="24"/>
      <c r="F8" s="23"/>
      <c r="G8" s="2"/>
      <c r="H8" s="24"/>
      <c r="I8" s="23" t="s">
        <v>16</v>
      </c>
      <c r="J8" s="2">
        <v>106</v>
      </c>
      <c r="K8" s="24">
        <f t="shared" si="0"/>
        <v>70.66666666666667</v>
      </c>
      <c r="L8" s="23"/>
      <c r="M8" s="2"/>
      <c r="N8" s="24"/>
      <c r="O8" s="23"/>
      <c r="P8" s="2"/>
      <c r="Q8" s="24"/>
      <c r="R8" s="28">
        <f>K8</f>
        <v>70.66666666666667</v>
      </c>
      <c r="S8" s="3">
        <v>2</v>
      </c>
      <c r="T8" s="3"/>
      <c r="U8" s="10">
        <f t="shared" si="1"/>
        <v>72.66666666666667</v>
      </c>
      <c r="V8" s="13">
        <v>15</v>
      </c>
    </row>
    <row r="9" spans="1:22" ht="12.75">
      <c r="A9" s="12" t="s">
        <v>31</v>
      </c>
      <c r="B9" s="45" t="s">
        <v>62</v>
      </c>
      <c r="C9" s="23"/>
      <c r="D9" s="2"/>
      <c r="E9" s="24"/>
      <c r="F9" s="23"/>
      <c r="G9" s="2"/>
      <c r="H9" s="24"/>
      <c r="I9" s="23"/>
      <c r="J9" s="2"/>
      <c r="K9" s="24"/>
      <c r="L9" s="23" t="s">
        <v>16</v>
      </c>
      <c r="M9" s="2">
        <v>81</v>
      </c>
      <c r="N9" s="24">
        <f>M9/1.5</f>
        <v>54</v>
      </c>
      <c r="O9" s="23"/>
      <c r="P9" s="2"/>
      <c r="Q9" s="24"/>
      <c r="R9" s="28">
        <f>N9</f>
        <v>54</v>
      </c>
      <c r="S9" s="3">
        <v>2</v>
      </c>
      <c r="T9" s="3"/>
      <c r="U9" s="10">
        <f>SUM(R9:T9)</f>
        <v>56</v>
      </c>
      <c r="V9" s="13">
        <v>18</v>
      </c>
    </row>
    <row r="10" spans="1:22" ht="12.75">
      <c r="A10" s="12" t="s">
        <v>31</v>
      </c>
      <c r="B10" s="45" t="s">
        <v>71</v>
      </c>
      <c r="C10" s="23"/>
      <c r="D10" s="2"/>
      <c r="E10" s="24"/>
      <c r="F10" s="23"/>
      <c r="G10" s="2"/>
      <c r="H10" s="24"/>
      <c r="I10" s="23"/>
      <c r="J10" s="2"/>
      <c r="K10" s="24"/>
      <c r="L10" s="23"/>
      <c r="M10" s="2"/>
      <c r="N10" s="24"/>
      <c r="O10" s="23" t="s">
        <v>72</v>
      </c>
      <c r="P10" s="2">
        <v>115</v>
      </c>
      <c r="Q10" s="24">
        <f>P10/1.5</f>
        <v>76.66666666666667</v>
      </c>
      <c r="R10" s="28">
        <f>Q10</f>
        <v>76.66666666666667</v>
      </c>
      <c r="S10" s="3">
        <v>2</v>
      </c>
      <c r="T10" s="3"/>
      <c r="U10" s="10">
        <f>SUM(R10:T10)</f>
        <v>78.66666666666667</v>
      </c>
      <c r="V10" s="13">
        <v>12</v>
      </c>
    </row>
    <row r="11" spans="1:22" ht="12.75">
      <c r="A11" s="12" t="s">
        <v>32</v>
      </c>
      <c r="B11" s="19" t="s">
        <v>70</v>
      </c>
      <c r="C11" s="23" t="s">
        <v>17</v>
      </c>
      <c r="D11" s="2">
        <v>279</v>
      </c>
      <c r="E11" s="24">
        <f>D11/3</f>
        <v>93</v>
      </c>
      <c r="F11" s="23" t="s">
        <v>17</v>
      </c>
      <c r="G11" s="2">
        <v>183</v>
      </c>
      <c r="H11" s="24">
        <f>G11/2</f>
        <v>91.5</v>
      </c>
      <c r="I11" s="23" t="s">
        <v>17</v>
      </c>
      <c r="J11" s="2">
        <v>253</v>
      </c>
      <c r="K11" s="24">
        <f aca="true" t="shared" si="2" ref="K11:K16">J11/3</f>
        <v>84.33333333333333</v>
      </c>
      <c r="L11" s="23" t="s">
        <v>17</v>
      </c>
      <c r="M11" s="2">
        <v>260</v>
      </c>
      <c r="N11" s="24">
        <f>M11/3</f>
        <v>86.66666666666667</v>
      </c>
      <c r="O11" s="23" t="s">
        <v>68</v>
      </c>
      <c r="P11" s="2">
        <v>141</v>
      </c>
      <c r="Q11" s="24">
        <f>P11/1.5</f>
        <v>94</v>
      </c>
      <c r="R11" s="28">
        <f>AVERAGE(E11,H11,K11,N11,Q11)</f>
        <v>89.9</v>
      </c>
      <c r="S11" s="3">
        <v>10</v>
      </c>
      <c r="T11" s="3">
        <v>4</v>
      </c>
      <c r="U11" s="10">
        <f t="shared" si="1"/>
        <v>103.9</v>
      </c>
      <c r="V11" s="47">
        <v>2</v>
      </c>
    </row>
    <row r="12" spans="1:22" ht="12.75">
      <c r="A12" s="12" t="s">
        <v>33</v>
      </c>
      <c r="B12" s="19" t="s">
        <v>6</v>
      </c>
      <c r="C12" s="23" t="s">
        <v>17</v>
      </c>
      <c r="D12" s="2">
        <v>253</v>
      </c>
      <c r="E12" s="24">
        <f>D12/3</f>
        <v>84.33333333333333</v>
      </c>
      <c r="F12" s="23" t="s">
        <v>17</v>
      </c>
      <c r="G12" s="2">
        <v>160</v>
      </c>
      <c r="H12" s="24">
        <f>G12/2</f>
        <v>80</v>
      </c>
      <c r="I12" s="23" t="s">
        <v>18</v>
      </c>
      <c r="J12" s="2">
        <v>231</v>
      </c>
      <c r="K12" s="24">
        <f t="shared" si="2"/>
        <v>77</v>
      </c>
      <c r="L12" s="23" t="s">
        <v>18</v>
      </c>
      <c r="M12" s="2">
        <v>256</v>
      </c>
      <c r="N12" s="24">
        <f>M12/3</f>
        <v>85.33333333333333</v>
      </c>
      <c r="O12" s="23" t="s">
        <v>68</v>
      </c>
      <c r="P12" s="2">
        <v>140</v>
      </c>
      <c r="Q12" s="24">
        <f>P12/1.5</f>
        <v>93.33333333333333</v>
      </c>
      <c r="R12" s="28">
        <f>AVERAGE(E12,H12,K12,N12,Q12)</f>
        <v>83.99999999999999</v>
      </c>
      <c r="S12" s="3">
        <v>10</v>
      </c>
      <c r="T12" s="3">
        <v>6</v>
      </c>
      <c r="U12" s="10">
        <f t="shared" si="1"/>
        <v>99.99999999999999</v>
      </c>
      <c r="V12" s="13">
        <v>5</v>
      </c>
    </row>
    <row r="13" spans="1:22" ht="12.75">
      <c r="A13" s="12" t="s">
        <v>34</v>
      </c>
      <c r="B13" s="19" t="s">
        <v>7</v>
      </c>
      <c r="C13" s="25" t="s">
        <v>24</v>
      </c>
      <c r="D13" s="2"/>
      <c r="E13" s="24"/>
      <c r="F13" s="23" t="s">
        <v>17</v>
      </c>
      <c r="G13" s="2">
        <v>175</v>
      </c>
      <c r="H13" s="24">
        <f>G13/2</f>
        <v>87.5</v>
      </c>
      <c r="I13" s="23" t="s">
        <v>17</v>
      </c>
      <c r="J13" s="2">
        <v>250</v>
      </c>
      <c r="K13" s="24">
        <f t="shared" si="2"/>
        <v>83.33333333333333</v>
      </c>
      <c r="L13" s="23" t="s">
        <v>17</v>
      </c>
      <c r="M13" s="2">
        <v>250</v>
      </c>
      <c r="N13" s="24">
        <f>M13/3</f>
        <v>83.33333333333333</v>
      </c>
      <c r="O13" s="23" t="s">
        <v>68</v>
      </c>
      <c r="P13" s="2">
        <v>141</v>
      </c>
      <c r="Q13" s="24">
        <f>P13/1.5</f>
        <v>94</v>
      </c>
      <c r="R13" s="28">
        <f>AVERAGE(E13,H13,K13,N13,Q13)</f>
        <v>87.04166666666666</v>
      </c>
      <c r="S13" s="3">
        <v>10</v>
      </c>
      <c r="T13" s="3">
        <v>4</v>
      </c>
      <c r="U13" s="10">
        <f t="shared" si="1"/>
        <v>101.04166666666666</v>
      </c>
      <c r="V13" s="48">
        <v>3</v>
      </c>
    </row>
    <row r="14" spans="1:22" ht="12.75">
      <c r="A14" s="12" t="s">
        <v>35</v>
      </c>
      <c r="B14" s="19" t="s">
        <v>8</v>
      </c>
      <c r="C14" s="23"/>
      <c r="D14" s="2"/>
      <c r="E14" s="24"/>
      <c r="F14" s="23" t="s">
        <v>17</v>
      </c>
      <c r="G14" s="2">
        <v>192</v>
      </c>
      <c r="H14" s="24">
        <f>G14/2</f>
        <v>96</v>
      </c>
      <c r="I14" s="23" t="s">
        <v>18</v>
      </c>
      <c r="J14" s="2">
        <v>270</v>
      </c>
      <c r="K14" s="24">
        <f t="shared" si="2"/>
        <v>90</v>
      </c>
      <c r="L14" s="23" t="s">
        <v>48</v>
      </c>
      <c r="M14" s="2">
        <v>256</v>
      </c>
      <c r="N14" s="24">
        <f>M14/3</f>
        <v>85.33333333333333</v>
      </c>
      <c r="O14" s="23" t="s">
        <v>24</v>
      </c>
      <c r="P14" s="2"/>
      <c r="Q14" s="24"/>
      <c r="R14" s="28">
        <f>AVERAGE(H14,K14,N14)</f>
        <v>90.44444444444444</v>
      </c>
      <c r="S14" s="3">
        <v>8</v>
      </c>
      <c r="T14" s="3">
        <v>8</v>
      </c>
      <c r="U14" s="10">
        <f t="shared" si="1"/>
        <v>106.44444444444444</v>
      </c>
      <c r="V14" s="46">
        <v>1</v>
      </c>
    </row>
    <row r="15" spans="1:22" ht="12.75">
      <c r="A15" s="12" t="s">
        <v>36</v>
      </c>
      <c r="B15" s="45" t="s">
        <v>63</v>
      </c>
      <c r="C15" s="23"/>
      <c r="D15" s="2"/>
      <c r="E15" s="24"/>
      <c r="F15" s="23"/>
      <c r="G15" s="2"/>
      <c r="H15" s="24"/>
      <c r="I15" s="23" t="s">
        <v>17</v>
      </c>
      <c r="J15" s="2">
        <v>257</v>
      </c>
      <c r="K15" s="24">
        <f t="shared" si="2"/>
        <v>85.66666666666667</v>
      </c>
      <c r="L15" s="23" t="s">
        <v>61</v>
      </c>
      <c r="M15" s="2">
        <v>438</v>
      </c>
      <c r="N15" s="24">
        <f>M15/5</f>
        <v>87.6</v>
      </c>
      <c r="O15" s="23"/>
      <c r="P15" s="2"/>
      <c r="Q15" s="24"/>
      <c r="R15" s="28">
        <f>AVERAGE(K15,N15)</f>
        <v>86.63333333333333</v>
      </c>
      <c r="S15" s="3">
        <v>4</v>
      </c>
      <c r="T15" s="3">
        <v>5</v>
      </c>
      <c r="U15" s="10">
        <f t="shared" si="1"/>
        <v>95.63333333333333</v>
      </c>
      <c r="V15" s="13">
        <v>6</v>
      </c>
    </row>
    <row r="16" spans="1:22" ht="12.75">
      <c r="A16" s="12" t="s">
        <v>36</v>
      </c>
      <c r="B16" s="19" t="s">
        <v>9</v>
      </c>
      <c r="C16" s="23"/>
      <c r="D16" s="2"/>
      <c r="E16" s="24"/>
      <c r="F16" s="23"/>
      <c r="G16" s="2"/>
      <c r="H16" s="24"/>
      <c r="I16" s="23" t="s">
        <v>18</v>
      </c>
      <c r="J16" s="2">
        <v>211</v>
      </c>
      <c r="K16" s="24">
        <f t="shared" si="2"/>
        <v>70.33333333333333</v>
      </c>
      <c r="L16" s="23" t="s">
        <v>50</v>
      </c>
      <c r="M16" s="2">
        <v>366</v>
      </c>
      <c r="N16" s="24">
        <f>M16/5</f>
        <v>73.2</v>
      </c>
      <c r="O16" s="23"/>
      <c r="P16" s="2"/>
      <c r="Q16" s="24"/>
      <c r="R16" s="28">
        <f>AVERAGE(K16,N16)</f>
        <v>71.76666666666667</v>
      </c>
      <c r="S16" s="3">
        <v>4</v>
      </c>
      <c r="T16" s="3">
        <v>9</v>
      </c>
      <c r="U16" s="10">
        <f t="shared" si="1"/>
        <v>84.76666666666667</v>
      </c>
      <c r="V16" s="13">
        <v>9</v>
      </c>
    </row>
    <row r="17" spans="1:22" ht="12.75">
      <c r="A17" s="44" t="s">
        <v>51</v>
      </c>
      <c r="B17" s="45" t="s">
        <v>52</v>
      </c>
      <c r="C17" s="23"/>
      <c r="D17" s="2"/>
      <c r="E17" s="24"/>
      <c r="F17" s="23"/>
      <c r="G17" s="2"/>
      <c r="H17" s="24"/>
      <c r="I17" s="23"/>
      <c r="J17" s="2"/>
      <c r="K17" s="24"/>
      <c r="L17" s="23" t="s">
        <v>17</v>
      </c>
      <c r="M17" s="2">
        <v>283</v>
      </c>
      <c r="N17" s="24">
        <f>M17/3</f>
        <v>94.33333333333333</v>
      </c>
      <c r="O17" s="23"/>
      <c r="P17" s="2"/>
      <c r="Q17" s="24"/>
      <c r="R17" s="28">
        <f>N17</f>
        <v>94.33333333333333</v>
      </c>
      <c r="S17" s="3">
        <v>2</v>
      </c>
      <c r="T17" s="3">
        <v>4</v>
      </c>
      <c r="U17" s="10">
        <f>SUM(R17:T17)</f>
        <v>100.33333333333333</v>
      </c>
      <c r="V17" s="13">
        <v>4</v>
      </c>
    </row>
    <row r="18" spans="1:22" ht="12.75">
      <c r="A18" s="44" t="s">
        <v>53</v>
      </c>
      <c r="B18" s="19" t="s">
        <v>54</v>
      </c>
      <c r="C18" s="23"/>
      <c r="D18" s="2"/>
      <c r="E18" s="24"/>
      <c r="F18" s="23"/>
      <c r="G18" s="2"/>
      <c r="H18" s="24"/>
      <c r="I18" s="23"/>
      <c r="J18" s="2"/>
      <c r="K18" s="24"/>
      <c r="L18" s="23" t="s">
        <v>17</v>
      </c>
      <c r="M18" s="2">
        <v>253</v>
      </c>
      <c r="N18" s="24">
        <f>M18/3</f>
        <v>84.33333333333333</v>
      </c>
      <c r="O18" s="23"/>
      <c r="P18" s="2"/>
      <c r="Q18" s="24"/>
      <c r="R18" s="28">
        <f>N18</f>
        <v>84.33333333333333</v>
      </c>
      <c r="S18" s="3">
        <v>2</v>
      </c>
      <c r="T18" s="3">
        <v>4</v>
      </c>
      <c r="U18" s="10">
        <f>SUM(R18:T18)</f>
        <v>90.33333333333333</v>
      </c>
      <c r="V18" s="13">
        <v>8</v>
      </c>
    </row>
    <row r="19" spans="1:22" ht="12.75">
      <c r="A19" s="12" t="s">
        <v>55</v>
      </c>
      <c r="B19" s="19" t="s">
        <v>56</v>
      </c>
      <c r="C19" s="23"/>
      <c r="D19" s="2"/>
      <c r="E19" s="24"/>
      <c r="F19" s="23"/>
      <c r="G19" s="2"/>
      <c r="H19" s="24"/>
      <c r="I19" s="23"/>
      <c r="J19" s="2"/>
      <c r="K19" s="24"/>
      <c r="L19" s="23" t="s">
        <v>17</v>
      </c>
      <c r="M19" s="2">
        <v>222</v>
      </c>
      <c r="N19" s="24">
        <f>M19/3</f>
        <v>74</v>
      </c>
      <c r="O19" s="23"/>
      <c r="P19" s="2"/>
      <c r="Q19" s="24"/>
      <c r="R19" s="28">
        <f>N19</f>
        <v>74</v>
      </c>
      <c r="S19" s="3">
        <v>2</v>
      </c>
      <c r="T19" s="3">
        <v>4</v>
      </c>
      <c r="U19" s="10">
        <f>SUM(R19:T19)</f>
        <v>80</v>
      </c>
      <c r="V19" s="13">
        <v>11</v>
      </c>
    </row>
    <row r="20" spans="1:22" ht="12.75">
      <c r="A20" s="52" t="s">
        <v>64</v>
      </c>
      <c r="B20" s="53" t="s">
        <v>65</v>
      </c>
      <c r="C20" s="49"/>
      <c r="D20" s="50"/>
      <c r="E20" s="51"/>
      <c r="F20" s="49"/>
      <c r="G20" s="50"/>
      <c r="H20" s="51"/>
      <c r="I20" s="49"/>
      <c r="J20" s="50"/>
      <c r="K20" s="51"/>
      <c r="L20" s="54" t="s">
        <v>16</v>
      </c>
      <c r="M20" s="50">
        <v>87</v>
      </c>
      <c r="N20" s="24">
        <f>M20/1.5</f>
        <v>58</v>
      </c>
      <c r="O20" s="49"/>
      <c r="P20" s="50"/>
      <c r="Q20" s="51"/>
      <c r="R20" s="28">
        <f>N20</f>
        <v>58</v>
      </c>
      <c r="S20" s="3">
        <v>2</v>
      </c>
      <c r="T20" s="3"/>
      <c r="U20" s="10">
        <f>SUM(R20:T20)</f>
        <v>60</v>
      </c>
      <c r="V20" s="13">
        <v>17</v>
      </c>
    </row>
    <row r="21" spans="1:22" ht="13.5" thickBot="1">
      <c r="A21" s="14" t="s">
        <v>57</v>
      </c>
      <c r="B21" s="20" t="s">
        <v>58</v>
      </c>
      <c r="C21" s="26"/>
      <c r="D21" s="15"/>
      <c r="E21" s="27"/>
      <c r="F21" s="26"/>
      <c r="G21" s="15"/>
      <c r="H21" s="27"/>
      <c r="I21" s="26"/>
      <c r="J21" s="15"/>
      <c r="K21" s="27"/>
      <c r="L21" s="26" t="s">
        <v>16</v>
      </c>
      <c r="M21" s="15">
        <v>110</v>
      </c>
      <c r="N21" s="27">
        <f>M21/1.5</f>
        <v>73.33333333333333</v>
      </c>
      <c r="O21" s="26"/>
      <c r="P21" s="15"/>
      <c r="Q21" s="27"/>
      <c r="R21" s="29">
        <f>N21</f>
        <v>73.33333333333333</v>
      </c>
      <c r="S21" s="17">
        <v>2</v>
      </c>
      <c r="T21" s="17"/>
      <c r="U21" s="16">
        <f>SUM(R21:T21)</f>
        <v>75.33333333333333</v>
      </c>
      <c r="V21" s="18">
        <v>14</v>
      </c>
    </row>
    <row r="22" spans="1:22" ht="12.75">
      <c r="A22" s="4"/>
      <c r="B22" s="4"/>
      <c r="C22" s="5"/>
      <c r="D22" s="5"/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6"/>
      <c r="T22" s="6"/>
      <c r="U22" s="11"/>
      <c r="V22" s="6"/>
    </row>
    <row r="23" spans="1:22" ht="13.5" thickBot="1">
      <c r="A23" s="43" t="s">
        <v>26</v>
      </c>
      <c r="C23" s="1"/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9"/>
      <c r="S23" s="1"/>
      <c r="T23" s="1"/>
      <c r="U23" s="9"/>
      <c r="V23" s="1"/>
    </row>
    <row r="24" spans="1:22" ht="12.75">
      <c r="A24" s="30" t="s">
        <v>37</v>
      </c>
      <c r="B24" s="36" t="s">
        <v>10</v>
      </c>
      <c r="C24" s="37" t="s">
        <v>16</v>
      </c>
      <c r="D24" s="31">
        <v>127</v>
      </c>
      <c r="E24" s="38">
        <f>D24/1.5</f>
        <v>84.66666666666667</v>
      </c>
      <c r="F24" s="37"/>
      <c r="G24" s="31"/>
      <c r="H24" s="39"/>
      <c r="I24" s="37" t="s">
        <v>16</v>
      </c>
      <c r="J24" s="31">
        <v>119</v>
      </c>
      <c r="K24" s="38">
        <f>J24/1.5</f>
        <v>79.33333333333333</v>
      </c>
      <c r="L24" s="37" t="s">
        <v>16</v>
      </c>
      <c r="M24" s="31">
        <v>121</v>
      </c>
      <c r="N24" s="38">
        <f>M24/1.5</f>
        <v>80.66666666666667</v>
      </c>
      <c r="O24" s="37"/>
      <c r="P24" s="31"/>
      <c r="Q24" s="39"/>
      <c r="R24" s="42">
        <f>AVERAGE(E24,K24,N24)</f>
        <v>81.55555555555556</v>
      </c>
      <c r="S24" s="32">
        <v>6</v>
      </c>
      <c r="T24" s="32"/>
      <c r="U24" s="33">
        <f t="shared" si="1"/>
        <v>87.55555555555556</v>
      </c>
      <c r="V24" s="1"/>
    </row>
    <row r="25" spans="1:22" ht="12.75">
      <c r="A25" s="12" t="s">
        <v>41</v>
      </c>
      <c r="B25" s="19" t="s">
        <v>11</v>
      </c>
      <c r="C25" s="23" t="s">
        <v>17</v>
      </c>
      <c r="D25" s="2">
        <v>210</v>
      </c>
      <c r="E25" s="24">
        <f>D25/3</f>
        <v>70</v>
      </c>
      <c r="F25" s="23"/>
      <c r="G25" s="2"/>
      <c r="H25" s="40"/>
      <c r="I25" s="23"/>
      <c r="J25" s="2"/>
      <c r="K25" s="24"/>
      <c r="L25" s="23"/>
      <c r="M25" s="2"/>
      <c r="N25" s="24"/>
      <c r="O25" s="23"/>
      <c r="P25" s="2"/>
      <c r="Q25" s="40"/>
      <c r="R25" s="28">
        <f>E25</f>
        <v>70</v>
      </c>
      <c r="S25" s="3">
        <v>2</v>
      </c>
      <c r="T25" s="3">
        <v>4</v>
      </c>
      <c r="U25" s="34">
        <f t="shared" si="1"/>
        <v>76</v>
      </c>
      <c r="V25" s="1"/>
    </row>
    <row r="26" spans="1:22" ht="12.75">
      <c r="A26" s="12" t="s">
        <v>38</v>
      </c>
      <c r="B26" s="19" t="s">
        <v>12</v>
      </c>
      <c r="C26" s="23"/>
      <c r="D26" s="2"/>
      <c r="E26" s="24"/>
      <c r="F26" s="23" t="s">
        <v>17</v>
      </c>
      <c r="G26" s="2">
        <v>178</v>
      </c>
      <c r="H26" s="24">
        <f>G26/2</f>
        <v>89</v>
      </c>
      <c r="I26" s="23"/>
      <c r="J26" s="2"/>
      <c r="K26" s="24"/>
      <c r="L26" s="23" t="s">
        <v>50</v>
      </c>
      <c r="M26" s="2">
        <v>400</v>
      </c>
      <c r="N26" s="24">
        <f>M26/5</f>
        <v>80</v>
      </c>
      <c r="O26" s="23"/>
      <c r="P26" s="2"/>
      <c r="Q26" s="24"/>
      <c r="R26" s="28">
        <f>AVERAGE(H26,N26)</f>
        <v>84.5</v>
      </c>
      <c r="S26" s="3">
        <v>4</v>
      </c>
      <c r="T26" s="3">
        <v>8</v>
      </c>
      <c r="U26" s="34">
        <f t="shared" si="1"/>
        <v>96.5</v>
      </c>
      <c r="V26" s="1"/>
    </row>
    <row r="27" spans="1:22" ht="12.75">
      <c r="A27" s="12" t="s">
        <v>39</v>
      </c>
      <c r="B27" s="19" t="s">
        <v>13</v>
      </c>
      <c r="C27" s="23"/>
      <c r="D27" s="2"/>
      <c r="E27" s="24"/>
      <c r="F27" s="23"/>
      <c r="G27" s="2"/>
      <c r="H27" s="40"/>
      <c r="I27" s="23" t="s">
        <v>17</v>
      </c>
      <c r="J27" s="2">
        <v>218</v>
      </c>
      <c r="K27" s="24">
        <f>J27/3</f>
        <v>72.66666666666667</v>
      </c>
      <c r="L27" s="23"/>
      <c r="M27" s="2"/>
      <c r="N27" s="24"/>
      <c r="O27" s="23"/>
      <c r="P27" s="2"/>
      <c r="Q27" s="40"/>
      <c r="R27" s="28">
        <f>AVERAGE(K27,N27)</f>
        <v>72.66666666666667</v>
      </c>
      <c r="S27" s="3">
        <v>2</v>
      </c>
      <c r="T27" s="3">
        <v>4</v>
      </c>
      <c r="U27" s="34">
        <f t="shared" si="1"/>
        <v>78.66666666666667</v>
      </c>
      <c r="V27" s="1"/>
    </row>
    <row r="28" spans="1:22" ht="12.75">
      <c r="A28" s="12" t="s">
        <v>40</v>
      </c>
      <c r="B28" s="19" t="s">
        <v>14</v>
      </c>
      <c r="C28" s="23"/>
      <c r="D28" s="2"/>
      <c r="E28" s="24"/>
      <c r="F28" s="23"/>
      <c r="G28" s="2"/>
      <c r="H28" s="40"/>
      <c r="I28" s="23" t="s">
        <v>18</v>
      </c>
      <c r="J28" s="2">
        <v>228</v>
      </c>
      <c r="K28" s="24">
        <f>J28/3</f>
        <v>76</v>
      </c>
      <c r="L28" s="23" t="s">
        <v>49</v>
      </c>
      <c r="M28" s="2">
        <v>169</v>
      </c>
      <c r="N28" s="24">
        <f>M28/2</f>
        <v>84.5</v>
      </c>
      <c r="O28" s="23"/>
      <c r="P28" s="2"/>
      <c r="Q28" s="40"/>
      <c r="R28" s="28">
        <f>AVERAGE(K28,N28)</f>
        <v>80.25</v>
      </c>
      <c r="S28" s="3">
        <v>4</v>
      </c>
      <c r="T28" s="3">
        <v>8</v>
      </c>
      <c r="U28" s="34">
        <f t="shared" si="1"/>
        <v>92.25</v>
      </c>
      <c r="V28" s="1"/>
    </row>
    <row r="29" spans="1:21" ht="13.5" thickBot="1">
      <c r="A29" s="14" t="s">
        <v>59</v>
      </c>
      <c r="B29" s="20" t="s">
        <v>66</v>
      </c>
      <c r="C29" s="26"/>
      <c r="D29" s="15"/>
      <c r="E29" s="27"/>
      <c r="F29" s="26"/>
      <c r="G29" s="15"/>
      <c r="H29" s="41"/>
      <c r="I29" s="26"/>
      <c r="J29" s="15"/>
      <c r="K29" s="27"/>
      <c r="L29" s="26" t="s">
        <v>60</v>
      </c>
      <c r="M29" s="15">
        <v>396</v>
      </c>
      <c r="N29" s="27">
        <f>M29/5</f>
        <v>79.2</v>
      </c>
      <c r="O29" s="26"/>
      <c r="P29" s="15"/>
      <c r="Q29" s="41"/>
      <c r="R29" s="29">
        <f>N29</f>
        <v>79.2</v>
      </c>
      <c r="S29" s="17">
        <v>2</v>
      </c>
      <c r="T29" s="17">
        <v>8</v>
      </c>
      <c r="U29" s="35">
        <f>SUM(R29:T29)</f>
        <v>89.2</v>
      </c>
    </row>
  </sheetData>
  <sheetProtection/>
  <mergeCells count="12">
    <mergeCell ref="A1:A2"/>
    <mergeCell ref="B1:B2"/>
    <mergeCell ref="R1:R2"/>
    <mergeCell ref="S1:S2"/>
    <mergeCell ref="T1:T2"/>
    <mergeCell ref="O1:Q1"/>
    <mergeCell ref="U1:U2"/>
    <mergeCell ref="L1:N1"/>
    <mergeCell ref="V1:V2"/>
    <mergeCell ref="C1:E1"/>
    <mergeCell ref="F1:H1"/>
    <mergeCell ref="I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&amp;CLiga malých plemen 2012 - Konečný stav po 5 závodech</oddHeader>
    <oddFooter>&amp;CKlub výcviku malých plemen ČR</oddFooter>
  </headerFooter>
  <ignoredErrors>
    <ignoredError sqref="R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Vanzura</dc:creator>
  <cp:keywords/>
  <dc:description/>
  <cp:lastModifiedBy>Frantisek Vanzura</cp:lastModifiedBy>
  <cp:lastPrinted>2012-10-22T19:56:46Z</cp:lastPrinted>
  <dcterms:created xsi:type="dcterms:W3CDTF">2012-05-15T12:41:20Z</dcterms:created>
  <dcterms:modified xsi:type="dcterms:W3CDTF">2012-10-22T19:56:48Z</dcterms:modified>
  <cp:category/>
  <cp:version/>
  <cp:contentType/>
  <cp:contentStatus/>
</cp:coreProperties>
</file>